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_старый комп\Работа\Расчеты (24+1)\Акустический расчет\"/>
    </mc:Choice>
  </mc:AlternateContent>
  <xr:revisionPtr revIDLastSave="0" documentId="13_ncr:1_{3BD4A774-6F20-4876-A3FD-F70C8767DE78}" xr6:coauthVersionLast="47" xr6:coauthVersionMax="47" xr10:uidLastSave="{00000000-0000-0000-0000-000000000000}"/>
  <bookViews>
    <workbookView xWindow="-120" yWindow="-120" windowWidth="29040" windowHeight="15840" tabRatio="987" xr2:uid="{00000000-000D-0000-FFFF-FFFF00000000}"/>
  </bookViews>
  <sheets>
    <sheet name="Расчет падения звука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9" i="2" l="1"/>
  <c r="C35" i="2"/>
  <c r="C48" i="2"/>
  <c r="H30" i="2"/>
  <c r="H32" i="2"/>
  <c r="H28" i="2"/>
  <c r="H29" i="2"/>
  <c r="H31" i="2" l="1"/>
  <c r="H40" i="2" l="1"/>
  <c r="H43" i="2" s="1"/>
  <c r="H4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</author>
  </authors>
  <commentList>
    <comment ref="H22" authorId="0" shapeId="0" xr:uid="{81266D24-0D8D-48D2-B334-E5BA4D7E2328}">
      <text>
        <r>
          <rPr>
            <sz val="9"/>
            <color indexed="81"/>
            <rFont val="ISOCPEUR"/>
            <family val="2"/>
            <charset val="204"/>
          </rPr>
          <t xml:space="preserve">Например для кабеля: 
КПСнг(A)-FRLS (НПП Спецкабель) = 0,019
КПСнг(A)-FRLS (СПКБ) = 0,018
КПСнг(A)-FRLS (Авангард) = 0,018
Если удельное сопротивление конкретного кабеля неизвестно, то можно взять удельное сопротивление меди = 0,0175
</t>
        </r>
      </text>
    </comment>
    <comment ref="H28" authorId="0" shapeId="0" xr:uid="{7A844083-2A25-40D0-B097-6AFA0FDD8FDC}">
      <text>
        <r>
          <rPr>
            <sz val="9"/>
            <color indexed="81"/>
            <rFont val="ISOCPEUR"/>
            <family val="2"/>
            <charset val="204"/>
          </rPr>
          <t>Ry*Lk/Sk</t>
        </r>
      </text>
    </comment>
    <comment ref="H29" authorId="0" shapeId="0" xr:uid="{A2D70799-66E0-4B9A-9A66-382388412B15}">
      <text>
        <r>
          <rPr>
            <sz val="9"/>
            <color indexed="81"/>
            <rFont val="ISOCPEUR"/>
            <family val="2"/>
            <charset val="204"/>
          </rPr>
          <t>(Uвх^2)/P</t>
        </r>
      </text>
    </comment>
    <comment ref="H30" authorId="0" shapeId="0" xr:uid="{F0780415-7027-46BA-808A-3723B75081C3}">
      <text>
        <r>
          <rPr>
            <sz val="9"/>
            <color indexed="81"/>
            <rFont val="ISOCPEUR"/>
            <family val="2"/>
            <charset val="204"/>
          </rPr>
          <t>Uвх/(Rпр*Rас)</t>
        </r>
      </text>
    </comment>
    <comment ref="H31" authorId="0" shapeId="0" xr:uid="{1889949F-7C2E-43FD-8DFD-5E8EEA659786}">
      <text>
        <r>
          <rPr>
            <sz val="9"/>
            <color indexed="81"/>
            <rFont val="ISOCPEUR"/>
            <family val="2"/>
            <charset val="204"/>
          </rPr>
          <t>I*Rпр</t>
        </r>
      </text>
    </comment>
    <comment ref="H32" authorId="0" shapeId="0" xr:uid="{75314C75-C32A-4070-8E9F-AEC735E9530B}">
      <text>
        <r>
          <rPr>
            <sz val="9"/>
            <color indexed="81"/>
            <rFont val="ISOCPEUR"/>
            <family val="2"/>
            <charset val="204"/>
          </rPr>
          <t>I*Rас</t>
        </r>
      </text>
    </comment>
    <comment ref="H40" authorId="0" shapeId="0" xr:uid="{35C687E9-5C1C-4733-9F4A-2602FE435A09}">
      <text>
        <r>
          <rPr>
            <b/>
            <sz val="9"/>
            <color indexed="81"/>
            <rFont val="ISOCPEUR"/>
            <family val="2"/>
            <charset val="204"/>
          </rPr>
          <t>Uас^2/Rас</t>
        </r>
      </text>
    </comment>
    <comment ref="H43" authorId="0" shapeId="0" xr:uid="{4792DCF4-C919-4749-983C-55C5980A997B}">
      <text>
        <r>
          <rPr>
            <b/>
            <sz val="9"/>
            <color indexed="81"/>
            <rFont val="ISOCPEUR"/>
            <family val="2"/>
            <charset val="204"/>
          </rPr>
          <t>P/Pас</t>
        </r>
      </text>
    </comment>
    <comment ref="H45" authorId="0" shapeId="0" xr:uid="{53D96584-4392-4BAF-83DE-CA612813FFC7}">
      <text>
        <r>
          <rPr>
            <b/>
            <sz val="9"/>
            <color indexed="81"/>
            <rFont val="ISOCPEUR"/>
            <family val="2"/>
            <charset val="204"/>
          </rPr>
          <t>-10*Log(Nраз)</t>
        </r>
      </text>
    </comment>
  </commentList>
</comments>
</file>

<file path=xl/sharedStrings.xml><?xml version="1.0" encoding="utf-8"?>
<sst xmlns="http://schemas.openxmlformats.org/spreadsheetml/2006/main" count="45" uniqueCount="41">
  <si>
    <t>Lк</t>
  </si>
  <si>
    <t xml:space="preserve">Rу </t>
  </si>
  <si>
    <t>удельное сопротивление проводника в кабеле</t>
  </si>
  <si>
    <t>Sк</t>
  </si>
  <si>
    <t>сечение кабеля</t>
  </si>
  <si>
    <t>м</t>
  </si>
  <si>
    <t>Ом</t>
  </si>
  <si>
    <t>мм2</t>
  </si>
  <si>
    <t>Ом*мм2/м</t>
  </si>
  <si>
    <t>Исходные данные</t>
  </si>
  <si>
    <t>P</t>
  </si>
  <si>
    <t>мощность нагрузки в линии оповещения</t>
  </si>
  <si>
    <t>Вт</t>
  </si>
  <si>
    <t>Расчет</t>
  </si>
  <si>
    <t>Uвх</t>
  </si>
  <si>
    <t>напряжение на линии</t>
  </si>
  <si>
    <t>В</t>
  </si>
  <si>
    <t>Rпр</t>
  </si>
  <si>
    <t>сопротивление кабеля</t>
  </si>
  <si>
    <t>Rас</t>
  </si>
  <si>
    <t>сопротивление акустической системы</t>
  </si>
  <si>
    <t>I</t>
  </si>
  <si>
    <t>А</t>
  </si>
  <si>
    <t>ток в линии</t>
  </si>
  <si>
    <t>Uпр</t>
  </si>
  <si>
    <t>падение напряжения на кабеле</t>
  </si>
  <si>
    <t>Uас</t>
  </si>
  <si>
    <t>напряжение, которое дойдет до нагрузки</t>
  </si>
  <si>
    <t>Промежуточный вывод</t>
  </si>
  <si>
    <t>Pас</t>
  </si>
  <si>
    <t xml:space="preserve">Количество раз, во сколько снизилась мощность на нагрузке (оповещателе) </t>
  </si>
  <si>
    <t>Nраз</t>
  </si>
  <si>
    <t>Pпд.зв.</t>
  </si>
  <si>
    <t>дБ</t>
  </si>
  <si>
    <t>величина снижения уровня звукового давления</t>
  </si>
  <si>
    <t>ВЫВОД</t>
  </si>
  <si>
    <t>длина линии оповещения</t>
  </si>
  <si>
    <t>Исходные данные (задаются пользователем)</t>
  </si>
  <si>
    <t>Промежуточные вычисления</t>
  </si>
  <si>
    <t>Результат вычислений</t>
  </si>
  <si>
    <t xml:space="preserve">Расчет падения напряжения и звукового давления на кабеле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</si>
</sst>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7" x14ac:knownFonts="1">
    <font>
      <sz val="11"/>
      <color rgb="FF000000"/>
      <name val="Calibri"/>
      <family val="2"/>
      <charset val="1"/>
    </font>
    <font>
      <sz val="11"/>
      <color rgb="FF000000"/>
      <name val="ISOCPEUR"/>
      <family val="2"/>
      <charset val="204"/>
    </font>
    <font>
      <sz val="9"/>
      <color indexed="81"/>
      <name val="ISOCPEUR"/>
      <family val="2"/>
      <charset val="204"/>
    </font>
    <font>
      <b/>
      <sz val="11"/>
      <color rgb="FF000000"/>
      <name val="ISOCPEUR"/>
      <family val="2"/>
      <charset val="204"/>
    </font>
    <font>
      <b/>
      <sz val="9"/>
      <color indexed="81"/>
      <name val="ISOCPEUR"/>
      <family val="2"/>
      <charset val="204"/>
    </font>
    <font>
      <sz val="10"/>
      <name val="Arial Cyr"/>
      <family val="2"/>
      <charset val="204"/>
    </font>
    <font>
      <b/>
      <sz val="10"/>
      <color indexed="9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2F2FC"/>
        <bgColor indexed="64"/>
      </patternFill>
    </fill>
    <fill>
      <patternFill patternType="solid">
        <fgColor rgb="FF00FF00"/>
        <bgColor indexed="49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0" fillId="0" borderId="0" xfId="0" applyNumberFormat="1"/>
    <xf numFmtId="0" fontId="1" fillId="0" borderId="0" xfId="0" applyFont="1" applyBorder="1" applyAlignment="1">
      <alignment horizontal="left" wrapText="1"/>
    </xf>
    <xf numFmtId="164" fontId="1" fillId="0" borderId="0" xfId="0" applyNumberFormat="1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0" borderId="0" xfId="0" applyFont="1" applyBorder="1" applyAlignment="1"/>
    <xf numFmtId="164" fontId="1" fillId="4" borderId="2" xfId="0" applyNumberFormat="1" applyFont="1" applyFill="1" applyBorder="1" applyAlignment="1">
      <alignment horizontal="center"/>
    </xf>
    <xf numFmtId="2" fontId="6" fillId="5" borderId="13" xfId="1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 applyProtection="1">
      <alignment horizontal="center"/>
      <protection locked="0"/>
    </xf>
    <xf numFmtId="2" fontId="1" fillId="4" borderId="2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8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4" fontId="1" fillId="0" borderId="3" xfId="0" applyNumberFormat="1" applyFont="1" applyBorder="1" applyAlignment="1">
      <alignment horizontal="left" vertical="top" wrapText="1"/>
    </xf>
    <xf numFmtId="4" fontId="1" fillId="0" borderId="4" xfId="0" applyNumberFormat="1" applyFont="1" applyBorder="1" applyAlignment="1">
      <alignment horizontal="left" vertical="top" wrapText="1"/>
    </xf>
    <xf numFmtId="4" fontId="1" fillId="0" borderId="5" xfId="0" applyNumberFormat="1" applyFont="1" applyBorder="1" applyAlignment="1">
      <alignment horizontal="left" vertical="top" wrapText="1"/>
    </xf>
    <xf numFmtId="4" fontId="1" fillId="0" borderId="6" xfId="0" applyNumberFormat="1" applyFont="1" applyBorder="1" applyAlignment="1">
      <alignment horizontal="left" vertical="top" wrapText="1"/>
    </xf>
    <xf numFmtId="4" fontId="1" fillId="0" borderId="0" xfId="0" applyNumberFormat="1" applyFont="1" applyBorder="1" applyAlignment="1">
      <alignment horizontal="left" vertical="top" wrapText="1"/>
    </xf>
    <xf numFmtId="4" fontId="1" fillId="0" borderId="7" xfId="0" applyNumberFormat="1" applyFont="1" applyBorder="1" applyAlignment="1">
      <alignment horizontal="left" vertical="top" wrapText="1"/>
    </xf>
    <xf numFmtId="4" fontId="1" fillId="0" borderId="8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left" vertical="top" wrapText="1"/>
    </xf>
    <xf numFmtId="4" fontId="1" fillId="0" borderId="9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8461A694-D41A-4AF9-9D86-A1B956DE9D2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32F2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67573</xdr:colOff>
      <xdr:row>15</xdr:row>
      <xdr:rowOff>0</xdr:rowOff>
    </xdr:from>
    <xdr:to>
      <xdr:col>7</xdr:col>
      <xdr:colOff>123092</xdr:colOff>
      <xdr:row>15</xdr:row>
      <xdr:rowOff>5171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:a16="http://schemas.microsoft.com/office/drawing/2014/main" id="{14B5398F-679B-442E-890D-29EBEFA26EF7}"/>
            </a:ext>
          </a:extLst>
        </xdr:cNvPr>
        <xdr:cNvCxnSpPr>
          <a:cxnSpLocks/>
        </xdr:cNvCxnSpPr>
      </xdr:nvCxnSpPr>
      <xdr:spPr>
        <a:xfrm flipV="1">
          <a:off x="1289014" y="2667000"/>
          <a:ext cx="3109122" cy="51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37170</xdr:colOff>
      <xdr:row>10</xdr:row>
      <xdr:rowOff>162621</xdr:rowOff>
    </xdr:from>
    <xdr:to>
      <xdr:col>7</xdr:col>
      <xdr:colOff>404231</xdr:colOff>
      <xdr:row>13</xdr:row>
      <xdr:rowOff>32524</xdr:rowOff>
    </xdr:to>
    <xdr:sp macro="" textlink="">
      <xdr:nvSpPr>
        <xdr:cNvPr id="46" name="Равнобедренный треугольник 45">
          <a:extLst>
            <a:ext uri="{FF2B5EF4-FFF2-40B4-BE49-F238E27FC236}">
              <a16:creationId xmlns:a16="http://schemas.microsoft.com/office/drawing/2014/main" id="{A79FBD77-D0C7-4A15-BD29-636FCEA6B3B0}"/>
            </a:ext>
          </a:extLst>
        </xdr:cNvPr>
        <xdr:cNvSpPr/>
      </xdr:nvSpPr>
      <xdr:spPr>
        <a:xfrm rot="16200000">
          <a:off x="4195645" y="1914292"/>
          <a:ext cx="441403" cy="367061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470106</xdr:colOff>
      <xdr:row>8</xdr:row>
      <xdr:rowOff>138589</xdr:rowOff>
    </xdr:from>
    <xdr:to>
      <xdr:col>2</xdr:col>
      <xdr:colOff>64643</xdr:colOff>
      <xdr:row>9</xdr:row>
      <xdr:rowOff>62255</xdr:rowOff>
    </xdr:to>
    <xdr:sp macro="" textlink="">
      <xdr:nvSpPr>
        <xdr:cNvPr id="25" name="Блок-схема: узел 24">
          <a:extLst>
            <a:ext uri="{FF2B5EF4-FFF2-40B4-BE49-F238E27FC236}">
              <a16:creationId xmlns:a16="http://schemas.microsoft.com/office/drawing/2014/main" id="{C9238DB4-C1B2-49FE-BADD-9A74B244E16E}"/>
            </a:ext>
          </a:extLst>
        </xdr:cNvPr>
        <xdr:cNvSpPr/>
      </xdr:nvSpPr>
      <xdr:spPr>
        <a:xfrm>
          <a:off x="1078477" y="1472089"/>
          <a:ext cx="98440" cy="114166"/>
        </a:xfrm>
        <a:prstGeom prst="flowChartConnector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64643</xdr:colOff>
      <xdr:row>9</xdr:row>
      <xdr:rowOff>2240</xdr:rowOff>
    </xdr:from>
    <xdr:to>
      <xdr:col>4</xdr:col>
      <xdr:colOff>119460</xdr:colOff>
      <xdr:row>9</xdr:row>
      <xdr:rowOff>5172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473C5DB5-B2BF-4149-AB8B-7BBD2E13A056}"/>
            </a:ext>
          </a:extLst>
        </xdr:cNvPr>
        <xdr:cNvCxnSpPr>
          <a:cxnSpLocks/>
          <a:stCxn id="25" idx="6"/>
        </xdr:cNvCxnSpPr>
      </xdr:nvCxnSpPr>
      <xdr:spPr>
        <a:xfrm flipV="1">
          <a:off x="1176917" y="1526240"/>
          <a:ext cx="1271559" cy="293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124239</xdr:colOff>
      <xdr:row>8</xdr:row>
      <xdr:rowOff>101819</xdr:rowOff>
    </xdr:from>
    <xdr:to>
      <xdr:col>5</xdr:col>
      <xdr:colOff>128568</xdr:colOff>
      <xdr:row>9</xdr:row>
      <xdr:rowOff>97489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id="{36679B59-2D3F-4045-B5F5-402CF6CEEB04}"/>
            </a:ext>
          </a:extLst>
        </xdr:cNvPr>
        <xdr:cNvSpPr/>
      </xdr:nvSpPr>
      <xdr:spPr>
        <a:xfrm>
          <a:off x="2575891" y="1435319"/>
          <a:ext cx="617242" cy="186170"/>
        </a:xfrm>
        <a:prstGeom prst="rect">
          <a:avLst/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135495</xdr:colOff>
      <xdr:row>9</xdr:row>
      <xdr:rowOff>7437</xdr:rowOff>
    </xdr:from>
    <xdr:to>
      <xdr:col>7</xdr:col>
      <xdr:colOff>121792</xdr:colOff>
      <xdr:row>9</xdr:row>
      <xdr:rowOff>7437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:a16="http://schemas.microsoft.com/office/drawing/2014/main" id="{EBBB0F51-2DFD-429D-BC6A-79BB76A2E062}"/>
            </a:ext>
          </a:extLst>
        </xdr:cNvPr>
        <xdr:cNvCxnSpPr/>
      </xdr:nvCxnSpPr>
      <xdr:spPr>
        <a:xfrm>
          <a:off x="3200060" y="1531437"/>
          <a:ext cx="12121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25243</xdr:colOff>
      <xdr:row>10</xdr:row>
      <xdr:rowOff>185855</xdr:rowOff>
    </xdr:from>
    <xdr:to>
      <xdr:col>7</xdr:col>
      <xdr:colOff>213860</xdr:colOff>
      <xdr:row>13</xdr:row>
      <xdr:rowOff>4647</xdr:rowOff>
    </xdr:to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id="{22A8850C-7837-4BE6-856E-3A67385B0D9F}"/>
            </a:ext>
          </a:extLst>
        </xdr:cNvPr>
        <xdr:cNvSpPr/>
      </xdr:nvSpPr>
      <xdr:spPr>
        <a:xfrm rot="5400000">
          <a:off x="4120052" y="2001192"/>
          <a:ext cx="390292" cy="18861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118545</xdr:colOff>
      <xdr:row>9</xdr:row>
      <xdr:rowOff>8950</xdr:rowOff>
    </xdr:from>
    <xdr:to>
      <xdr:col>7</xdr:col>
      <xdr:colOff>119552</xdr:colOff>
      <xdr:row>10</xdr:row>
      <xdr:rowOff>185855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:a16="http://schemas.microsoft.com/office/drawing/2014/main" id="{2E7638CF-D6FA-4845-9E9A-2259279B3B94}"/>
            </a:ext>
          </a:extLst>
        </xdr:cNvPr>
        <xdr:cNvCxnSpPr>
          <a:cxnSpLocks/>
          <a:endCxn id="14" idx="1"/>
        </xdr:cNvCxnSpPr>
      </xdr:nvCxnSpPr>
      <xdr:spPr>
        <a:xfrm>
          <a:off x="4314191" y="1532950"/>
          <a:ext cx="1007" cy="3674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119552</xdr:colOff>
      <xdr:row>13</xdr:row>
      <xdr:rowOff>4647</xdr:rowOff>
    </xdr:from>
    <xdr:to>
      <xdr:col>7</xdr:col>
      <xdr:colOff>119553</xdr:colOff>
      <xdr:row>14</xdr:row>
      <xdr:rowOff>187569</xdr:rowOff>
    </xdr:to>
    <xdr:cxnSp macro="">
      <xdr:nvCxnSpPr>
        <xdr:cNvPr id="19" name="Прямая соединительная линия 18">
          <a:extLst>
            <a:ext uri="{FF2B5EF4-FFF2-40B4-BE49-F238E27FC236}">
              <a16:creationId xmlns:a16="http://schemas.microsoft.com/office/drawing/2014/main" id="{D991E5A6-84BF-460D-9D33-2DA0A37424B8}"/>
            </a:ext>
          </a:extLst>
        </xdr:cNvPr>
        <xdr:cNvCxnSpPr>
          <a:cxnSpLocks/>
          <a:stCxn id="14" idx="3"/>
        </xdr:cNvCxnSpPr>
      </xdr:nvCxnSpPr>
      <xdr:spPr>
        <a:xfrm>
          <a:off x="4315198" y="2290647"/>
          <a:ext cx="1" cy="3734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538084</xdr:colOff>
      <xdr:row>11</xdr:row>
      <xdr:rowOff>45983</xdr:rowOff>
    </xdr:from>
    <xdr:ext cx="971484" cy="312201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784643A-6F46-4B27-B496-0E7E0392036C}"/>
            </a:ext>
          </a:extLst>
        </xdr:cNvPr>
        <xdr:cNvSpPr txBox="1"/>
      </xdr:nvSpPr>
      <xdr:spPr>
        <a:xfrm>
          <a:off x="1146219" y="1950983"/>
          <a:ext cx="971484" cy="312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latin typeface="ISOCPEUR" panose="020B0604020202020204" pitchFamily="34" charset="0"/>
              <a:cs typeface="Arial" panose="020B0604020202020204" pitchFamily="34" charset="0"/>
            </a:rPr>
            <a:t>U</a:t>
          </a:r>
          <a:r>
            <a:rPr lang="ru-RU" sz="1400">
              <a:latin typeface="ISOCPEUR" panose="020B0604020202020204" pitchFamily="34" charset="0"/>
              <a:cs typeface="Arial" panose="020B0604020202020204" pitchFamily="34" charset="0"/>
            </a:rPr>
            <a:t>вх</a:t>
          </a:r>
          <a:r>
            <a:rPr lang="ru-RU" sz="1400" baseline="0">
              <a:latin typeface="ISOCPEUR" panose="020B0604020202020204" pitchFamily="34" charset="0"/>
              <a:cs typeface="Arial" panose="020B0604020202020204" pitchFamily="34" charset="0"/>
            </a:rPr>
            <a:t> = 100В</a:t>
          </a:r>
          <a:endParaRPr lang="ru-RU" sz="1400">
            <a:latin typeface="ISOCPEUR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43413</xdr:colOff>
      <xdr:row>6</xdr:row>
      <xdr:rowOff>124810</xdr:rowOff>
    </xdr:from>
    <xdr:ext cx="384721" cy="26507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7D5440E3-EAD9-4793-A5E2-54244A1B7D2C}"/>
            </a:ext>
          </a:extLst>
        </xdr:cNvPr>
        <xdr:cNvSpPr txBox="1"/>
      </xdr:nvSpPr>
      <xdr:spPr>
        <a:xfrm>
          <a:off x="2475951" y="1077310"/>
          <a:ext cx="384721" cy="265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latin typeface="ISOCPEUR" panose="020B0604020202020204" pitchFamily="34" charset="0"/>
            </a:rPr>
            <a:t>U</a:t>
          </a:r>
          <a:r>
            <a:rPr lang="ru-RU" sz="1100">
              <a:latin typeface="ISOCPEUR" panose="020B0604020202020204" pitchFamily="34" charset="0"/>
            </a:rPr>
            <a:t>пр</a:t>
          </a:r>
        </a:p>
      </xdr:txBody>
    </xdr:sp>
    <xdr:clientData/>
  </xdr:oneCellAnchor>
  <xdr:oneCellAnchor>
    <xdr:from>
      <xdr:col>4</xdr:col>
      <xdr:colOff>49982</xdr:colOff>
      <xdr:row>7</xdr:row>
      <xdr:rowOff>78828</xdr:rowOff>
    </xdr:from>
    <xdr:ext cx="384721" cy="26507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3B14379-C011-44BF-A70B-7470DC445A29}"/>
            </a:ext>
          </a:extLst>
        </xdr:cNvPr>
        <xdr:cNvSpPr txBox="1"/>
      </xdr:nvSpPr>
      <xdr:spPr>
        <a:xfrm>
          <a:off x="2482520" y="1221828"/>
          <a:ext cx="384721" cy="265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latin typeface="ISOCPEUR" panose="020B0604020202020204" pitchFamily="34" charset="0"/>
              <a:cs typeface="ISOCP" panose="00000400000000000000" pitchFamily="2" charset="0"/>
            </a:rPr>
            <a:t>R</a:t>
          </a:r>
          <a:r>
            <a:rPr lang="ru-RU" sz="1100">
              <a:latin typeface="ISOCPEUR" panose="020B0604020202020204" pitchFamily="34" charset="0"/>
              <a:cs typeface="ISOCP" panose="00000400000000000000" pitchFamily="2" charset="0"/>
            </a:rPr>
            <a:t>пр</a:t>
          </a:r>
        </a:p>
      </xdr:txBody>
    </xdr:sp>
    <xdr:clientData/>
  </xdr:oneCellAnchor>
  <xdr:oneCellAnchor>
    <xdr:from>
      <xdr:col>6</xdr:col>
      <xdr:colOff>330818</xdr:colOff>
      <xdr:row>10</xdr:row>
      <xdr:rowOff>94698</xdr:rowOff>
    </xdr:from>
    <xdr:ext cx="384785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611B145-697C-45EA-8193-07DC5AC0C3C6}"/>
            </a:ext>
          </a:extLst>
        </xdr:cNvPr>
        <xdr:cNvSpPr txBox="1"/>
      </xdr:nvSpPr>
      <xdr:spPr>
        <a:xfrm>
          <a:off x="3880623" y="1809198"/>
          <a:ext cx="38478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>
              <a:latin typeface="ISOCPEUR" panose="020B0604020202020204" pitchFamily="34" charset="0"/>
            </a:rPr>
            <a:t>Рас</a:t>
          </a:r>
        </a:p>
      </xdr:txBody>
    </xdr:sp>
    <xdr:clientData/>
  </xdr:oneCellAnchor>
  <xdr:oneCellAnchor>
    <xdr:from>
      <xdr:col>6</xdr:col>
      <xdr:colOff>330817</xdr:colOff>
      <xdr:row>11</xdr:row>
      <xdr:rowOff>55284</xdr:rowOff>
    </xdr:from>
    <xdr:ext cx="388504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268959B-A090-488B-910B-9FA2DEAF9CC0}"/>
            </a:ext>
          </a:extLst>
        </xdr:cNvPr>
        <xdr:cNvSpPr txBox="1"/>
      </xdr:nvSpPr>
      <xdr:spPr>
        <a:xfrm>
          <a:off x="3880622" y="1960284"/>
          <a:ext cx="3885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latin typeface="ISOCPEUR" panose="020B0604020202020204" pitchFamily="34" charset="0"/>
            </a:rPr>
            <a:t>R</a:t>
          </a:r>
          <a:r>
            <a:rPr lang="ru-RU" sz="1100">
              <a:latin typeface="ISOCPEUR" panose="020B0604020202020204" pitchFamily="34" charset="0"/>
            </a:rPr>
            <a:t>ас</a:t>
          </a:r>
        </a:p>
      </xdr:txBody>
    </xdr:sp>
    <xdr:clientData/>
  </xdr:oneCellAnchor>
  <xdr:oneCellAnchor>
    <xdr:from>
      <xdr:col>6</xdr:col>
      <xdr:colOff>330817</xdr:colOff>
      <xdr:row>12</xdr:row>
      <xdr:rowOff>9302</xdr:rowOff>
    </xdr:from>
    <xdr:ext cx="384657" cy="265073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8045F28A-A11F-4447-BB69-A5AC1A36EF97}"/>
            </a:ext>
          </a:extLst>
        </xdr:cNvPr>
        <xdr:cNvSpPr txBox="1"/>
      </xdr:nvSpPr>
      <xdr:spPr>
        <a:xfrm>
          <a:off x="3880622" y="2104802"/>
          <a:ext cx="384657" cy="265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latin typeface="ISOCPEUR" panose="020B0604020202020204" pitchFamily="34" charset="0"/>
            </a:rPr>
            <a:t>U</a:t>
          </a:r>
          <a:r>
            <a:rPr lang="ru-RU" sz="1100">
              <a:latin typeface="ISOCPEUR" panose="020B0604020202020204" pitchFamily="34" charset="0"/>
            </a:rPr>
            <a:t>ас</a:t>
          </a:r>
        </a:p>
      </xdr:txBody>
    </xdr:sp>
    <xdr:clientData/>
  </xdr:oneCellAnchor>
  <xdr:twoCellAnchor editAs="oneCell">
    <xdr:from>
      <xdr:col>2</xdr:col>
      <xdr:colOff>7327</xdr:colOff>
      <xdr:row>0</xdr:row>
      <xdr:rowOff>124557</xdr:rowOff>
    </xdr:from>
    <xdr:to>
      <xdr:col>7</xdr:col>
      <xdr:colOff>100346</xdr:colOff>
      <xdr:row>5</xdr:row>
      <xdr:rowOff>80596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E04E0F2A-DA19-4165-8161-3B38F245DF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019" y="124557"/>
          <a:ext cx="3170327" cy="908539"/>
        </a:xfrm>
        <a:prstGeom prst="rect">
          <a:avLst/>
        </a:prstGeom>
      </xdr:spPr>
    </xdr:pic>
    <xdr:clientData/>
  </xdr:twoCellAnchor>
  <xdr:twoCellAnchor>
    <xdr:from>
      <xdr:col>1</xdr:col>
      <xdr:colOff>470106</xdr:colOff>
      <xdr:row>14</xdr:row>
      <xdr:rowOff>132444</xdr:rowOff>
    </xdr:from>
    <xdr:to>
      <xdr:col>2</xdr:col>
      <xdr:colOff>64643</xdr:colOff>
      <xdr:row>15</xdr:row>
      <xdr:rowOff>56110</xdr:rowOff>
    </xdr:to>
    <xdr:sp macro="" textlink="">
      <xdr:nvSpPr>
        <xdr:cNvPr id="48" name="Блок-схема: узел 47">
          <a:extLst>
            <a:ext uri="{FF2B5EF4-FFF2-40B4-BE49-F238E27FC236}">
              <a16:creationId xmlns:a16="http://schemas.microsoft.com/office/drawing/2014/main" id="{3DF87F71-8616-4EEE-B576-E8D2EF669348}"/>
            </a:ext>
          </a:extLst>
        </xdr:cNvPr>
        <xdr:cNvSpPr/>
      </xdr:nvSpPr>
      <xdr:spPr>
        <a:xfrm>
          <a:off x="1078477" y="2608944"/>
          <a:ext cx="98440" cy="114166"/>
        </a:xfrm>
        <a:prstGeom prst="flowChartConnector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E6227-1116-434E-8635-BEC8E171BBA6}">
  <dimension ref="A1:K52"/>
  <sheetViews>
    <sheetView showGridLines="0" tabSelected="1" zoomScale="130" zoomScaleNormal="130" workbookViewId="0">
      <selection activeCell="H21" sqref="H21"/>
    </sheetView>
  </sheetViews>
  <sheetFormatPr defaultColWidth="0" defaultRowHeight="15" zeroHeight="1" x14ac:dyDescent="0.25"/>
  <cols>
    <col min="1" max="1" width="9.140625" customWidth="1"/>
    <col min="2" max="2" width="7.5703125" style="3" customWidth="1"/>
    <col min="3" max="6" width="9.140625" customWidth="1"/>
    <col min="7" max="7" width="9.7109375" customWidth="1"/>
    <col min="8" max="8" width="9.140625" customWidth="1"/>
    <col min="9" max="9" width="4" style="3" customWidth="1"/>
    <col min="10" max="10" width="9.140625" customWidth="1"/>
    <col min="11" max="11" width="0" hidden="1" customWidth="1"/>
    <col min="12" max="16384" width="9.140625" hidden="1"/>
  </cols>
  <sheetData>
    <row r="1" spans="2:8" x14ac:dyDescent="0.25"/>
    <row r="2" spans="2:8" x14ac:dyDescent="0.25"/>
    <row r="3" spans="2:8" x14ac:dyDescent="0.25"/>
    <row r="4" spans="2:8" x14ac:dyDescent="0.25"/>
    <row r="5" spans="2:8" x14ac:dyDescent="0.25"/>
    <row r="6" spans="2:8" x14ac:dyDescent="0.25"/>
    <row r="7" spans="2:8" x14ac:dyDescent="0.25">
      <c r="B7" s="16" t="s">
        <v>40</v>
      </c>
      <c r="C7" s="16"/>
      <c r="D7" s="16"/>
      <c r="E7" s="16"/>
      <c r="F7" s="16"/>
      <c r="G7" s="16"/>
      <c r="H7" s="16"/>
    </row>
    <row r="8" spans="2:8" x14ac:dyDescent="0.25"/>
    <row r="9" spans="2:8" x14ac:dyDescent="0.25"/>
    <row r="10" spans="2:8" x14ac:dyDescent="0.25"/>
    <row r="11" spans="2:8" x14ac:dyDescent="0.25"/>
    <row r="12" spans="2:8" x14ac:dyDescent="0.25"/>
    <row r="13" spans="2:8" x14ac:dyDescent="0.25"/>
    <row r="14" spans="2:8" x14ac:dyDescent="0.25"/>
    <row r="15" spans="2:8" x14ac:dyDescent="0.25"/>
    <row r="16" spans="2:8" x14ac:dyDescent="0.25"/>
    <row r="17" spans="2:11" x14ac:dyDescent="0.25">
      <c r="B17" s="8"/>
      <c r="C17" s="29" t="s">
        <v>37</v>
      </c>
      <c r="D17" s="30"/>
      <c r="E17" s="30"/>
      <c r="F17" s="30"/>
      <c r="G17" s="30"/>
      <c r="H17" s="30"/>
      <c r="I17" s="9"/>
    </row>
    <row r="18" spans="2:11" x14ac:dyDescent="0.25">
      <c r="B18" s="10"/>
      <c r="C18" s="31" t="s">
        <v>38</v>
      </c>
      <c r="D18" s="32"/>
      <c r="E18" s="32"/>
      <c r="F18" s="32"/>
      <c r="G18" s="32"/>
      <c r="H18" s="32"/>
      <c r="I18" s="9"/>
    </row>
    <row r="19" spans="2:11" x14ac:dyDescent="0.25">
      <c r="B19" s="11"/>
      <c r="C19" s="33" t="s">
        <v>39</v>
      </c>
      <c r="D19" s="32"/>
      <c r="E19" s="32"/>
      <c r="F19" s="32"/>
      <c r="G19" s="32"/>
      <c r="H19" s="32"/>
      <c r="I19" s="9"/>
    </row>
    <row r="20" spans="2:11" x14ac:dyDescent="0.25">
      <c r="C20" s="34" t="s">
        <v>9</v>
      </c>
      <c r="D20" s="34"/>
      <c r="E20" s="34"/>
      <c r="F20" s="34"/>
      <c r="G20" s="34"/>
      <c r="H20" s="34"/>
    </row>
    <row r="21" spans="2:11" x14ac:dyDescent="0.25">
      <c r="B21" s="3" t="s">
        <v>0</v>
      </c>
      <c r="C21" s="1" t="s">
        <v>36</v>
      </c>
      <c r="D21" s="2"/>
      <c r="E21" s="2"/>
      <c r="F21" s="2"/>
      <c r="G21" s="2"/>
      <c r="H21" s="15">
        <v>500</v>
      </c>
      <c r="I21" s="3" t="s">
        <v>5</v>
      </c>
    </row>
    <row r="22" spans="2:11" x14ac:dyDescent="0.25">
      <c r="B22" s="3" t="s">
        <v>1</v>
      </c>
      <c r="C22" s="1" t="s">
        <v>2</v>
      </c>
      <c r="D22" s="2"/>
      <c r="E22" s="2"/>
      <c r="F22" s="2"/>
      <c r="G22" s="2"/>
      <c r="H22" s="12">
        <v>1.9E-2</v>
      </c>
      <c r="I22" s="4" t="s">
        <v>8</v>
      </c>
    </row>
    <row r="23" spans="2:11" x14ac:dyDescent="0.25">
      <c r="B23" s="3" t="s">
        <v>3</v>
      </c>
      <c r="C23" s="1" t="s">
        <v>4</v>
      </c>
      <c r="D23" s="2"/>
      <c r="E23" s="2"/>
      <c r="F23" s="2"/>
      <c r="G23" s="2"/>
      <c r="H23" s="15">
        <v>0.75</v>
      </c>
      <c r="I23" s="3" t="s">
        <v>7</v>
      </c>
    </row>
    <row r="24" spans="2:11" x14ac:dyDescent="0.25">
      <c r="B24" s="3" t="s">
        <v>10</v>
      </c>
      <c r="C24" s="1" t="s">
        <v>11</v>
      </c>
      <c r="D24" s="2"/>
      <c r="E24" s="2"/>
      <c r="F24" s="2"/>
      <c r="G24" s="2"/>
      <c r="H24" s="15">
        <v>250</v>
      </c>
      <c r="I24" s="3" t="s">
        <v>12</v>
      </c>
    </row>
    <row r="25" spans="2:11" x14ac:dyDescent="0.25">
      <c r="B25" s="3" t="s">
        <v>14</v>
      </c>
      <c r="C25" s="1" t="s">
        <v>15</v>
      </c>
      <c r="D25" s="2"/>
      <c r="E25" s="2"/>
      <c r="F25" s="2"/>
      <c r="G25" s="2"/>
      <c r="H25" s="15">
        <v>100</v>
      </c>
      <c r="I25" s="3" t="s">
        <v>16</v>
      </c>
    </row>
    <row r="26" spans="2:11" x14ac:dyDescent="0.25"/>
    <row r="27" spans="2:11" x14ac:dyDescent="0.25">
      <c r="C27" s="16" t="s">
        <v>13</v>
      </c>
      <c r="D27" s="16"/>
      <c r="E27" s="16"/>
      <c r="F27" s="16"/>
      <c r="G27" s="16"/>
      <c r="H27" s="16"/>
    </row>
    <row r="28" spans="2:11" x14ac:dyDescent="0.25">
      <c r="B28" s="3" t="s">
        <v>17</v>
      </c>
      <c r="C28" s="1" t="s">
        <v>18</v>
      </c>
      <c r="D28" s="2"/>
      <c r="E28" s="2"/>
      <c r="F28" s="2"/>
      <c r="G28" s="2"/>
      <c r="H28" s="13">
        <f>(H22*H21*2)/H23</f>
        <v>25.333333333333332</v>
      </c>
      <c r="I28" s="3" t="s">
        <v>6</v>
      </c>
    </row>
    <row r="29" spans="2:11" x14ac:dyDescent="0.25">
      <c r="B29" s="3" t="s">
        <v>19</v>
      </c>
      <c r="C29" s="1" t="s">
        <v>20</v>
      </c>
      <c r="D29" s="2"/>
      <c r="E29" s="2"/>
      <c r="F29" s="2"/>
      <c r="G29" s="2"/>
      <c r="H29" s="13">
        <f>(H25*H25)/H24</f>
        <v>40</v>
      </c>
      <c r="I29" s="3" t="s">
        <v>6</v>
      </c>
    </row>
    <row r="30" spans="2:11" x14ac:dyDescent="0.25">
      <c r="B30" s="3" t="s">
        <v>21</v>
      </c>
      <c r="C30" s="1" t="s">
        <v>23</v>
      </c>
      <c r="D30" s="2"/>
      <c r="E30" s="2"/>
      <c r="F30" s="2"/>
      <c r="G30" s="2"/>
      <c r="H30" s="13">
        <f>H25/(H28+H29)</f>
        <v>1.5306122448979593</v>
      </c>
      <c r="I30" s="3" t="s">
        <v>22</v>
      </c>
    </row>
    <row r="31" spans="2:11" x14ac:dyDescent="0.25">
      <c r="B31" s="3" t="s">
        <v>24</v>
      </c>
      <c r="C31" s="1" t="s">
        <v>25</v>
      </c>
      <c r="D31" s="2"/>
      <c r="E31" s="2"/>
      <c r="F31" s="2"/>
      <c r="G31" s="2"/>
      <c r="H31" s="13">
        <f>H30*H28</f>
        <v>38.775510204081634</v>
      </c>
      <c r="I31" s="3" t="s">
        <v>16</v>
      </c>
      <c r="K31" s="5"/>
    </row>
    <row r="32" spans="2:11" x14ac:dyDescent="0.25">
      <c r="B32" s="3" t="s">
        <v>26</v>
      </c>
      <c r="C32" s="1" t="s">
        <v>27</v>
      </c>
      <c r="D32" s="2"/>
      <c r="E32" s="2"/>
      <c r="F32" s="2"/>
      <c r="G32" s="2"/>
      <c r="H32" s="13">
        <f>H30*H29</f>
        <v>61.224489795918373</v>
      </c>
      <c r="I32" s="3" t="s">
        <v>16</v>
      </c>
    </row>
    <row r="33" spans="2:10" x14ac:dyDescent="0.25"/>
    <row r="34" spans="2:10" x14ac:dyDescent="0.25">
      <c r="C34" s="19" t="s">
        <v>28</v>
      </c>
      <c r="D34" s="20"/>
      <c r="E34" s="20"/>
      <c r="F34" s="20"/>
      <c r="G34" s="20"/>
      <c r="H34" s="21"/>
    </row>
    <row r="35" spans="2:10" x14ac:dyDescent="0.25">
      <c r="C35" s="35" t="str">
        <f>"На линии длинной "&amp;H21&amp;"м и сечением "&amp;H23&amp;"мм2, падение напряжения составит "&amp;ROUND(H31,2)&amp;"В. На нагрузку упадет напряжение "&amp;ROUND(H32,2)&amp;"В."</f>
        <v>На линии длинной 500м и сечением 0,75мм2, падение напряжения составит 38,78В. На нагрузку упадет напряжение 61,22В.</v>
      </c>
      <c r="D35" s="36"/>
      <c r="E35" s="36"/>
      <c r="F35" s="36"/>
      <c r="G35" s="36"/>
      <c r="H35" s="37"/>
      <c r="J35" s="5"/>
    </row>
    <row r="36" spans="2:10" x14ac:dyDescent="0.25">
      <c r="C36" s="38"/>
      <c r="D36" s="39"/>
      <c r="E36" s="39"/>
      <c r="F36" s="39"/>
      <c r="G36" s="39"/>
      <c r="H36" s="40"/>
    </row>
    <row r="37" spans="2:10" x14ac:dyDescent="0.25">
      <c r="C37" s="41"/>
      <c r="D37" s="42"/>
      <c r="E37" s="42"/>
      <c r="F37" s="42"/>
      <c r="G37" s="42"/>
      <c r="H37" s="43"/>
    </row>
    <row r="38" spans="2:10" x14ac:dyDescent="0.25">
      <c r="C38" s="3"/>
      <c r="D38" s="3"/>
      <c r="E38" s="3"/>
      <c r="F38" s="3"/>
      <c r="G38" s="3"/>
      <c r="H38" s="3"/>
    </row>
    <row r="39" spans="2:10" x14ac:dyDescent="0.25">
      <c r="C39" s="17" t="str">
        <f>"мощность выделяемая на нагрузке (оповещателе), при падении напряжения "&amp;ROUND(H31,2)&amp;"В."</f>
        <v>мощность выделяемая на нагрузке (оповещателе), при падении напряжения 38,78В.</v>
      </c>
      <c r="D39" s="17"/>
      <c r="E39" s="17"/>
      <c r="F39" s="17"/>
      <c r="G39" s="17"/>
      <c r="H39" s="3"/>
    </row>
    <row r="40" spans="2:10" x14ac:dyDescent="0.25">
      <c r="B40" s="3" t="s">
        <v>29</v>
      </c>
      <c r="C40" s="18"/>
      <c r="D40" s="18"/>
      <c r="E40" s="18"/>
      <c r="F40" s="18"/>
      <c r="G40" s="18"/>
      <c r="H40" s="14">
        <f>(H32*H32)/H29</f>
        <v>93.710953769262829</v>
      </c>
      <c r="I40" s="3" t="s">
        <v>12</v>
      </c>
    </row>
    <row r="41" spans="2:10" x14ac:dyDescent="0.25">
      <c r="C41" s="6"/>
      <c r="D41" s="6"/>
      <c r="E41" s="6"/>
      <c r="F41" s="6"/>
      <c r="G41" s="6"/>
      <c r="H41" s="7"/>
    </row>
    <row r="42" spans="2:10" x14ac:dyDescent="0.25">
      <c r="C42" s="17" t="s">
        <v>30</v>
      </c>
      <c r="D42" s="17"/>
      <c r="E42" s="17"/>
      <c r="F42" s="17"/>
      <c r="G42" s="17"/>
      <c r="H42" s="3"/>
    </row>
    <row r="43" spans="2:10" x14ac:dyDescent="0.25">
      <c r="B43" s="3" t="s">
        <v>31</v>
      </c>
      <c r="C43" s="18"/>
      <c r="D43" s="18"/>
      <c r="E43" s="18"/>
      <c r="F43" s="18"/>
      <c r="G43" s="18"/>
      <c r="H43" s="14">
        <f>H24/H40</f>
        <v>2.6677777777777774</v>
      </c>
    </row>
    <row r="44" spans="2:10" x14ac:dyDescent="0.25">
      <c r="C44" s="3"/>
      <c r="D44" s="3"/>
      <c r="E44" s="3"/>
      <c r="F44" s="3"/>
      <c r="G44" s="3"/>
      <c r="H44" s="3"/>
    </row>
    <row r="45" spans="2:10" x14ac:dyDescent="0.25">
      <c r="B45" s="3" t="s">
        <v>32</v>
      </c>
      <c r="C45" s="1" t="s">
        <v>34</v>
      </c>
      <c r="D45" s="2"/>
      <c r="E45" s="2"/>
      <c r="F45" s="2"/>
      <c r="G45" s="2"/>
      <c r="H45" s="14">
        <f>-10*LOG(H43)</f>
        <v>-4.261496506177024</v>
      </c>
      <c r="I45" s="3" t="s">
        <v>33</v>
      </c>
    </row>
    <row r="46" spans="2:10" x14ac:dyDescent="0.25">
      <c r="C46" s="3"/>
      <c r="D46" s="3"/>
      <c r="E46" s="3"/>
      <c r="F46" s="3"/>
      <c r="G46" s="3"/>
      <c r="H46" s="3"/>
    </row>
    <row r="47" spans="2:10" x14ac:dyDescent="0.25">
      <c r="C47" s="19" t="s">
        <v>35</v>
      </c>
      <c r="D47" s="20"/>
      <c r="E47" s="20"/>
      <c r="F47" s="20"/>
      <c r="G47" s="20"/>
      <c r="H47" s="21"/>
    </row>
    <row r="48" spans="2:10" x14ac:dyDescent="0.25">
      <c r="C48" s="22" t="str">
        <f>"при прокладке линии длиной "&amp;H21&amp;"м кабелем "&amp;H23&amp;"мм2, звуковое давление порождаемое оповещателем упадет на "&amp;ROUND(H45,2)&amp;" дБ. Таким образом при расчете мощности оповещателей необходимо учитывать запас не 15дБ, а "&amp;15-ROUND(H45,2)&amp;"дБ"</f>
        <v>при прокладке линии длиной 500м кабелем 0,75мм2, звуковое давление порождаемое оповещателем упадет на -4,26 дБ. Таким образом при расчете мощности оповещателей необходимо учитывать запас не 15дБ, а 19,26дБ</v>
      </c>
      <c r="D48" s="23"/>
      <c r="E48" s="23"/>
      <c r="F48" s="23"/>
      <c r="G48" s="23"/>
      <c r="H48" s="24"/>
    </row>
    <row r="49" spans="3:8" x14ac:dyDescent="0.25">
      <c r="C49" s="25"/>
      <c r="D49" s="17"/>
      <c r="E49" s="17"/>
      <c r="F49" s="17"/>
      <c r="G49" s="17"/>
      <c r="H49" s="26"/>
    </row>
    <row r="50" spans="3:8" x14ac:dyDescent="0.25">
      <c r="C50" s="25"/>
      <c r="D50" s="17"/>
      <c r="E50" s="17"/>
      <c r="F50" s="17"/>
      <c r="G50" s="17"/>
      <c r="H50" s="26"/>
    </row>
    <row r="51" spans="3:8" x14ac:dyDescent="0.25">
      <c r="C51" s="27"/>
      <c r="D51" s="18"/>
      <c r="E51" s="18"/>
      <c r="F51" s="18"/>
      <c r="G51" s="18"/>
      <c r="H51" s="28"/>
    </row>
    <row r="52" spans="3:8" x14ac:dyDescent="0.25"/>
  </sheetData>
  <sheetProtection algorithmName="SHA-512" hashValue="owg9VDcetgiocJAhivBirNjzxoyEy7HLGri+ZomNqG+5hlbCUTEJhPIlJqqALtCrWbMCaXwKVz9lork1IVcnxg==" saltValue="N6U4oh6ZJ0SDRXR2fE4CSw==" spinCount="100000" sheet="1" selectLockedCells="1"/>
  <protectedRanges>
    <protectedRange sqref="H21:H25" name="Диапазон1"/>
  </protectedRanges>
  <mergeCells count="12">
    <mergeCell ref="B7:H7"/>
    <mergeCell ref="C39:G40"/>
    <mergeCell ref="C42:G43"/>
    <mergeCell ref="C47:H47"/>
    <mergeCell ref="C48:H51"/>
    <mergeCell ref="C17:H17"/>
    <mergeCell ref="C18:H18"/>
    <mergeCell ref="C19:H19"/>
    <mergeCell ref="C20:H20"/>
    <mergeCell ref="C27:H27"/>
    <mergeCell ref="C34:H34"/>
    <mergeCell ref="C35:H37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падения звука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revision>2</cp:revision>
  <dcterms:created xsi:type="dcterms:W3CDTF">2015-06-05T18:19:34Z</dcterms:created>
  <dcterms:modified xsi:type="dcterms:W3CDTF">2026-06-02T13:59:54Z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